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6275" windowHeight="78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2" i="1" l="1"/>
  <c r="G51" i="1"/>
  <c r="G53" i="1"/>
  <c r="G50" i="1"/>
  <c r="G54" i="1"/>
  <c r="G55" i="1"/>
  <c r="G43" i="1" l="1"/>
  <c r="G44" i="1"/>
  <c r="G45" i="1"/>
  <c r="G46" i="1"/>
  <c r="G47" i="1"/>
  <c r="G48" i="1"/>
  <c r="G42" i="1"/>
  <c r="G56" i="1" l="1"/>
  <c r="G30" i="1"/>
  <c r="G31" i="1"/>
  <c r="G32" i="1"/>
  <c r="G33" i="1"/>
  <c r="G29" i="1"/>
  <c r="G28" i="1"/>
  <c r="G27" i="1"/>
  <c r="G26" i="1"/>
  <c r="G25" i="1"/>
  <c r="G24" i="1"/>
  <c r="G23" i="1"/>
  <c r="G22" i="1"/>
  <c r="G21" i="1"/>
  <c r="G20" i="1"/>
  <c r="G18" i="1"/>
  <c r="G19" i="1"/>
  <c r="G17" i="1"/>
  <c r="G12" i="1"/>
  <c r="G13" i="1"/>
  <c r="G14" i="1"/>
  <c r="G15" i="1"/>
  <c r="G16" i="1"/>
  <c r="G9" i="1"/>
  <c r="G11" i="1"/>
  <c r="G10" i="1"/>
  <c r="G8" i="1"/>
  <c r="G7" i="1"/>
  <c r="G6" i="1"/>
  <c r="G39" i="1"/>
  <c r="G57" i="1" l="1"/>
  <c r="G49" i="1"/>
  <c r="G41" i="1"/>
  <c r="G40" i="1"/>
  <c r="G38" i="1"/>
  <c r="G37" i="1"/>
  <c r="G36" i="1"/>
  <c r="G35" i="1"/>
  <c r="G34" i="1"/>
</calcChain>
</file>

<file path=xl/sharedStrings.xml><?xml version="1.0" encoding="utf-8"?>
<sst xmlns="http://schemas.openxmlformats.org/spreadsheetml/2006/main" count="283" uniqueCount="90">
  <si>
    <t>Odrůda</t>
  </si>
  <si>
    <t>Firma</t>
  </si>
  <si>
    <t>Počet semen</t>
  </si>
  <si>
    <t>Cena za VJ</t>
  </si>
  <si>
    <t>Typ</t>
  </si>
  <si>
    <t>ve VJ</t>
  </si>
  <si>
    <t>Počet VJ</t>
  </si>
  <si>
    <t>v balení</t>
  </si>
  <si>
    <t>H</t>
  </si>
  <si>
    <t>L</t>
  </si>
  <si>
    <t>LG</t>
  </si>
  <si>
    <t>Moření</t>
  </si>
  <si>
    <t>Sherpa</t>
  </si>
  <si>
    <t>Rohan</t>
  </si>
  <si>
    <t>Rapool</t>
  </si>
  <si>
    <t>Monsanto</t>
  </si>
  <si>
    <t>Syngenta</t>
  </si>
  <si>
    <t>SY Cassidy</t>
  </si>
  <si>
    <t>h</t>
  </si>
  <si>
    <t>Mentor</t>
  </si>
  <si>
    <t>DK Impression CL</t>
  </si>
  <si>
    <t>SY Saveo</t>
  </si>
  <si>
    <t>Veritas CL</t>
  </si>
  <si>
    <t>TMTD</t>
  </si>
  <si>
    <t>TMTD+DMM</t>
  </si>
  <si>
    <t>Arabella</t>
  </si>
  <si>
    <t>Kvalitativní parametry osiva odpovídají požadavkům zákona č.219/2003 ve znění zákona</t>
  </si>
  <si>
    <t>č.444/2005, č.178/2006, č.299/2007 a vyhlášky č.384/2006 ve znění vyhlášky č.231/2007.</t>
  </si>
  <si>
    <t>TMTD=Thiram</t>
  </si>
  <si>
    <t>DK Platinium</t>
  </si>
  <si>
    <t>Archimedes</t>
  </si>
  <si>
    <t>DMM *=fung.mořidlo-účinná látka dimethomorph - stimuluje zrychlení počát.vývoje rostliny</t>
  </si>
  <si>
    <t>DMM * je možno objednat u materiálů označených hvězdičkou</t>
  </si>
  <si>
    <t>DMM *=příplatek u fi. Monsanto 169 Kč/1VJ - jen na objednávku</t>
  </si>
  <si>
    <t>DMM *=u fi. Rapool v ceně osiva</t>
  </si>
  <si>
    <t>DMM *=u fi. Syngenta v ceně osiva</t>
  </si>
  <si>
    <t>po slevě</t>
  </si>
  <si>
    <t>Saatbau</t>
  </si>
  <si>
    <t>Selgen</t>
  </si>
  <si>
    <t>Sidney</t>
  </si>
  <si>
    <t xml:space="preserve">Graf </t>
  </si>
  <si>
    <t xml:space="preserve">Arazzo </t>
  </si>
  <si>
    <t xml:space="preserve">DMM *=příplatek u fi.  LG 160Kč/VJ nutno objednat do 31.5.2016 </t>
  </si>
  <si>
    <t>Cortes</t>
  </si>
  <si>
    <t>Orex</t>
  </si>
  <si>
    <t>Vitavax2000+Terra-Sorb</t>
  </si>
  <si>
    <t>DK Exlibris</t>
  </si>
  <si>
    <t>DK Imperial CL</t>
  </si>
  <si>
    <t xml:space="preserve">Arsenal </t>
  </si>
  <si>
    <t xml:space="preserve">Astronom </t>
  </si>
  <si>
    <t>Ceny jsou uváděny bez DPH a jsou platné od 11.5.2017. Případná změna cen vyhrazena.</t>
  </si>
  <si>
    <t>Clarus</t>
  </si>
  <si>
    <t>Panteon</t>
  </si>
  <si>
    <t>DK Exception °</t>
  </si>
  <si>
    <t>DK Expansion °</t>
  </si>
  <si>
    <t>DK Exstorm</t>
  </si>
  <si>
    <t>DK Execto - N</t>
  </si>
  <si>
    <t>DK Exotter</t>
  </si>
  <si>
    <t>DK Sequel</t>
  </si>
  <si>
    <t>V3160L</t>
  </si>
  <si>
    <t>Atora °</t>
  </si>
  <si>
    <t>Kuga</t>
  </si>
  <si>
    <t>Marathon</t>
  </si>
  <si>
    <t>Temptation - N</t>
  </si>
  <si>
    <t>Kicker - N</t>
  </si>
  <si>
    <t>Oriolus</t>
  </si>
  <si>
    <t>Dariot</t>
  </si>
  <si>
    <t xml:space="preserve">Shrek </t>
  </si>
  <si>
    <t>Mercedes</t>
  </si>
  <si>
    <t>Inspiration</t>
  </si>
  <si>
    <t>Penn</t>
  </si>
  <si>
    <t>Phoenix CL</t>
  </si>
  <si>
    <t>Croquet</t>
  </si>
  <si>
    <t>TMTD+DMM+RRP</t>
  </si>
  <si>
    <t>Alicante *°</t>
  </si>
  <si>
    <t>Alasco - N</t>
  </si>
  <si>
    <t>Conrad CL - N</t>
  </si>
  <si>
    <t>LG Architekt *°</t>
  </si>
  <si>
    <t>SY Alibaba</t>
  </si>
  <si>
    <t>SY Florida</t>
  </si>
  <si>
    <t>SY Harnas</t>
  </si>
  <si>
    <t>SY Iowa - N</t>
  </si>
  <si>
    <t>Vapiano</t>
  </si>
  <si>
    <t>do 25.5.</t>
  </si>
  <si>
    <t>Lumiposa</t>
  </si>
  <si>
    <t>nelze</t>
  </si>
  <si>
    <t>Angelico novinka</t>
  </si>
  <si>
    <t>ODRŮDY OZNAČENÉ * OBJEDNEJTE CO NEJDŘÍVE, CENY SE BUDOU MĚNIT PO 26.5.18</t>
  </si>
  <si>
    <t>Ceník osiv řepky ozimé 2018</t>
  </si>
  <si>
    <t>Cedrik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</si>
</sst>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2" borderId="3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/>
    <xf numFmtId="0" fontId="0" fillId="0" borderId="17" xfId="0" applyBorder="1"/>
    <xf numFmtId="0" fontId="2" fillId="0" borderId="6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0" fontId="0" fillId="0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topLeftCell="A46" zoomScaleNormal="100" workbookViewId="0">
      <selection activeCell="G53" sqref="G53"/>
    </sheetView>
  </sheetViews>
  <sheetFormatPr defaultRowHeight="15" x14ac:dyDescent="0.25"/>
  <cols>
    <col min="1" max="1" width="17.28515625" customWidth="1"/>
    <col min="2" max="2" width="12.5703125" customWidth="1"/>
    <col min="3" max="3" width="4.140625" customWidth="1"/>
    <col min="4" max="4" width="12.28515625" customWidth="1"/>
    <col min="5" max="5" width="8.5703125" customWidth="1"/>
    <col min="6" max="6" width="11.140625" customWidth="1"/>
    <col min="7" max="7" width="10.5703125" customWidth="1"/>
    <col min="8" max="8" width="19.85546875" customWidth="1"/>
  </cols>
  <sheetData>
    <row r="2" spans="1:10" ht="18.75" x14ac:dyDescent="0.3">
      <c r="B2" s="1" t="s">
        <v>88</v>
      </c>
      <c r="D2" s="1"/>
    </row>
    <row r="3" spans="1:10" ht="15.75" thickBot="1" x14ac:dyDescent="0.3"/>
    <row r="4" spans="1:10" x14ac:dyDescent="0.25">
      <c r="A4" s="2" t="s">
        <v>0</v>
      </c>
      <c r="B4" s="2" t="s">
        <v>1</v>
      </c>
      <c r="C4" s="2" t="s">
        <v>4</v>
      </c>
      <c r="D4" s="2" t="s">
        <v>2</v>
      </c>
      <c r="E4" s="2" t="s">
        <v>6</v>
      </c>
      <c r="F4" s="12" t="s">
        <v>3</v>
      </c>
      <c r="G4" s="12" t="s">
        <v>3</v>
      </c>
      <c r="H4" s="51" t="s">
        <v>11</v>
      </c>
      <c r="I4" s="6" t="s">
        <v>11</v>
      </c>
    </row>
    <row r="5" spans="1:10" ht="15.75" thickBot="1" x14ac:dyDescent="0.3">
      <c r="A5" s="10"/>
      <c r="B5" s="10"/>
      <c r="C5" s="11"/>
      <c r="D5" s="11" t="s">
        <v>5</v>
      </c>
      <c r="E5" s="11" t="s">
        <v>7</v>
      </c>
      <c r="F5" s="10"/>
      <c r="G5" s="11" t="s">
        <v>36</v>
      </c>
      <c r="H5" s="52"/>
      <c r="I5" s="46" t="s">
        <v>84</v>
      </c>
    </row>
    <row r="6" spans="1:10" ht="18.75" x14ac:dyDescent="0.3">
      <c r="A6" s="37" t="s">
        <v>53</v>
      </c>
      <c r="B6" s="3" t="s">
        <v>15</v>
      </c>
      <c r="C6" s="3" t="s">
        <v>8</v>
      </c>
      <c r="D6" s="3">
        <v>500000</v>
      </c>
      <c r="E6" s="3">
        <v>3</v>
      </c>
      <c r="F6" s="42">
        <v>2635</v>
      </c>
      <c r="G6" s="30">
        <f>F6*0.69</f>
        <v>1818.1499999999999</v>
      </c>
      <c r="H6" s="14" t="s">
        <v>23</v>
      </c>
      <c r="I6" s="53">
        <v>460</v>
      </c>
      <c r="J6" t="s">
        <v>83</v>
      </c>
    </row>
    <row r="7" spans="1:10" ht="18.75" x14ac:dyDescent="0.3">
      <c r="A7" s="38" t="s">
        <v>54</v>
      </c>
      <c r="B7" s="4" t="s">
        <v>15</v>
      </c>
      <c r="C7" s="4" t="s">
        <v>8</v>
      </c>
      <c r="D7" s="4">
        <v>500000</v>
      </c>
      <c r="E7" s="4">
        <v>3</v>
      </c>
      <c r="F7" s="43">
        <v>2655</v>
      </c>
      <c r="G7" s="31">
        <f>F7*0.7</f>
        <v>1858.4999999999998</v>
      </c>
      <c r="H7" s="47" t="s">
        <v>23</v>
      </c>
      <c r="I7" s="54">
        <v>460</v>
      </c>
      <c r="J7" t="s">
        <v>83</v>
      </c>
    </row>
    <row r="8" spans="1:10" ht="18.75" x14ac:dyDescent="0.3">
      <c r="A8" s="38" t="s">
        <v>55</v>
      </c>
      <c r="B8" s="4" t="s">
        <v>15</v>
      </c>
      <c r="C8" s="4" t="s">
        <v>8</v>
      </c>
      <c r="D8" s="4">
        <v>500000</v>
      </c>
      <c r="E8" s="4">
        <v>3</v>
      </c>
      <c r="F8" s="43">
        <v>2518</v>
      </c>
      <c r="G8" s="31">
        <f>F8*0.77</f>
        <v>1938.8600000000001</v>
      </c>
      <c r="H8" s="47" t="s">
        <v>23</v>
      </c>
      <c r="I8" s="56" t="s">
        <v>85</v>
      </c>
    </row>
    <row r="9" spans="1:10" ht="18.75" x14ac:dyDescent="0.3">
      <c r="A9" s="38" t="s">
        <v>56</v>
      </c>
      <c r="B9" s="4" t="s">
        <v>15</v>
      </c>
      <c r="C9" s="4" t="s">
        <v>8</v>
      </c>
      <c r="D9" s="4">
        <v>500000</v>
      </c>
      <c r="E9" s="4">
        <v>3</v>
      </c>
      <c r="F9" s="43">
        <v>2607</v>
      </c>
      <c r="G9" s="31">
        <f>F9*0.73</f>
        <v>1903.11</v>
      </c>
      <c r="H9" s="47" t="s">
        <v>23</v>
      </c>
      <c r="I9" s="56" t="s">
        <v>85</v>
      </c>
      <c r="J9" t="s">
        <v>83</v>
      </c>
    </row>
    <row r="10" spans="1:10" ht="18.75" x14ac:dyDescent="0.3">
      <c r="A10" s="38" t="s">
        <v>57</v>
      </c>
      <c r="B10" s="4" t="s">
        <v>15</v>
      </c>
      <c r="C10" s="4" t="s">
        <v>8</v>
      </c>
      <c r="D10" s="4">
        <v>500000</v>
      </c>
      <c r="E10" s="4">
        <v>3</v>
      </c>
      <c r="F10" s="40">
        <v>2557</v>
      </c>
      <c r="G10" s="31">
        <f>F10*0.73</f>
        <v>1866.61</v>
      </c>
      <c r="H10" s="47" t="s">
        <v>23</v>
      </c>
      <c r="I10" s="56" t="s">
        <v>85</v>
      </c>
      <c r="J10" t="s">
        <v>83</v>
      </c>
    </row>
    <row r="11" spans="1:10" ht="18.75" x14ac:dyDescent="0.3">
      <c r="A11" s="38" t="s">
        <v>46</v>
      </c>
      <c r="B11" s="4" t="s">
        <v>15</v>
      </c>
      <c r="C11" s="4" t="s">
        <v>8</v>
      </c>
      <c r="D11" s="4">
        <v>500000</v>
      </c>
      <c r="E11" s="4">
        <v>3</v>
      </c>
      <c r="F11" s="40">
        <v>2585</v>
      </c>
      <c r="G11" s="31">
        <f>F11*0.77</f>
        <v>1990.45</v>
      </c>
      <c r="H11" s="47" t="s">
        <v>23</v>
      </c>
      <c r="I11" s="56" t="s">
        <v>85</v>
      </c>
    </row>
    <row r="12" spans="1:10" ht="18.75" x14ac:dyDescent="0.3">
      <c r="A12" s="38" t="s">
        <v>20</v>
      </c>
      <c r="B12" s="4" t="s">
        <v>15</v>
      </c>
      <c r="C12" s="4" t="s">
        <v>8</v>
      </c>
      <c r="D12" s="4">
        <v>500000</v>
      </c>
      <c r="E12" s="4">
        <v>3</v>
      </c>
      <c r="F12" s="40">
        <v>2611</v>
      </c>
      <c r="G12" s="31">
        <f t="shared" ref="G12:G16" si="0">F12*0.77</f>
        <v>2010.47</v>
      </c>
      <c r="H12" s="47" t="s">
        <v>23</v>
      </c>
      <c r="I12" s="56" t="s">
        <v>85</v>
      </c>
    </row>
    <row r="13" spans="1:10" ht="18.75" x14ac:dyDescent="0.3">
      <c r="A13" s="38" t="s">
        <v>47</v>
      </c>
      <c r="B13" s="4" t="s">
        <v>15</v>
      </c>
      <c r="C13" s="4" t="s">
        <v>8</v>
      </c>
      <c r="D13" s="4">
        <v>500000</v>
      </c>
      <c r="E13" s="4">
        <v>3</v>
      </c>
      <c r="F13" s="43">
        <v>2661</v>
      </c>
      <c r="G13" s="31">
        <f t="shared" si="0"/>
        <v>2048.9700000000003</v>
      </c>
      <c r="H13" s="47" t="s">
        <v>23</v>
      </c>
      <c r="I13" s="56" t="s">
        <v>85</v>
      </c>
    </row>
    <row r="14" spans="1:10" ht="18.75" x14ac:dyDescent="0.3">
      <c r="A14" s="38" t="s">
        <v>29</v>
      </c>
      <c r="B14" s="4" t="s">
        <v>15</v>
      </c>
      <c r="C14" s="4" t="s">
        <v>8</v>
      </c>
      <c r="D14" s="4">
        <v>500000</v>
      </c>
      <c r="E14" s="4">
        <v>3</v>
      </c>
      <c r="F14" s="40">
        <v>2713</v>
      </c>
      <c r="G14" s="31">
        <f t="shared" si="0"/>
        <v>2089.0100000000002</v>
      </c>
      <c r="H14" s="47" t="s">
        <v>23</v>
      </c>
      <c r="I14" s="56" t="s">
        <v>85</v>
      </c>
    </row>
    <row r="15" spans="1:10" ht="18.75" x14ac:dyDescent="0.3">
      <c r="A15" s="38" t="s">
        <v>58</v>
      </c>
      <c r="B15" s="4" t="s">
        <v>15</v>
      </c>
      <c r="C15" s="4" t="s">
        <v>8</v>
      </c>
      <c r="D15" s="4">
        <v>500000</v>
      </c>
      <c r="E15" s="4">
        <v>3</v>
      </c>
      <c r="F15" s="40">
        <v>2458</v>
      </c>
      <c r="G15" s="31">
        <f t="shared" si="0"/>
        <v>1892.66</v>
      </c>
      <c r="H15" s="47" t="s">
        <v>23</v>
      </c>
      <c r="I15" s="56" t="s">
        <v>85</v>
      </c>
    </row>
    <row r="16" spans="1:10" ht="19.5" thickBot="1" x14ac:dyDescent="0.35">
      <c r="A16" s="39" t="s">
        <v>59</v>
      </c>
      <c r="B16" s="5" t="s">
        <v>15</v>
      </c>
      <c r="C16" s="5" t="s">
        <v>8</v>
      </c>
      <c r="D16" s="5">
        <v>500000</v>
      </c>
      <c r="E16" s="5">
        <v>3</v>
      </c>
      <c r="F16" s="41">
        <v>1871</v>
      </c>
      <c r="G16" s="31">
        <f t="shared" si="0"/>
        <v>1440.67</v>
      </c>
      <c r="H16" s="48" t="s">
        <v>23</v>
      </c>
      <c r="I16" s="56" t="s">
        <v>85</v>
      </c>
    </row>
    <row r="17" spans="1:9" ht="19.5" thickBot="1" x14ac:dyDescent="0.35">
      <c r="A17" s="37" t="s">
        <v>60</v>
      </c>
      <c r="B17" s="3" t="s">
        <v>14</v>
      </c>
      <c r="C17" s="3" t="s">
        <v>8</v>
      </c>
      <c r="D17" s="3">
        <v>500000</v>
      </c>
      <c r="E17" s="3">
        <v>3</v>
      </c>
      <c r="F17" s="3">
        <v>2740</v>
      </c>
      <c r="G17" s="30">
        <f>F17*0.71</f>
        <v>1945.3999999999999</v>
      </c>
      <c r="H17" s="14" t="s">
        <v>73</v>
      </c>
      <c r="I17" s="59">
        <v>450</v>
      </c>
    </row>
    <row r="18" spans="1:9" ht="19.5" thickBot="1" x14ac:dyDescent="0.35">
      <c r="A18" s="38" t="s">
        <v>61</v>
      </c>
      <c r="B18" s="40" t="s">
        <v>14</v>
      </c>
      <c r="C18" s="4" t="s">
        <v>8</v>
      </c>
      <c r="D18" s="4">
        <v>500000</v>
      </c>
      <c r="E18" s="4">
        <v>3</v>
      </c>
      <c r="F18" s="40">
        <v>2740</v>
      </c>
      <c r="G18" s="30">
        <f t="shared" ref="G18:G19" si="1">F18*0.71</f>
        <v>1945.3999999999999</v>
      </c>
      <c r="H18" s="47" t="s">
        <v>73</v>
      </c>
      <c r="I18" s="55" t="s">
        <v>85</v>
      </c>
    </row>
    <row r="19" spans="1:9" ht="18.75" x14ac:dyDescent="0.3">
      <c r="A19" s="38" t="s">
        <v>62</v>
      </c>
      <c r="B19" s="40" t="s">
        <v>14</v>
      </c>
      <c r="C19" s="4" t="s">
        <v>8</v>
      </c>
      <c r="D19" s="4">
        <v>500000</v>
      </c>
      <c r="E19" s="4">
        <v>3</v>
      </c>
      <c r="F19" s="40">
        <v>2550</v>
      </c>
      <c r="G19" s="30">
        <f t="shared" si="1"/>
        <v>1810.5</v>
      </c>
      <c r="H19" s="47" t="s">
        <v>24</v>
      </c>
      <c r="I19" s="55" t="s">
        <v>85</v>
      </c>
    </row>
    <row r="20" spans="1:9" ht="18.75" x14ac:dyDescent="0.3">
      <c r="A20" s="38" t="s">
        <v>63</v>
      </c>
      <c r="B20" s="40" t="s">
        <v>14</v>
      </c>
      <c r="C20" s="4" t="s">
        <v>8</v>
      </c>
      <c r="D20" s="4">
        <v>500000</v>
      </c>
      <c r="E20" s="4">
        <v>3</v>
      </c>
      <c r="F20" s="40">
        <v>2790</v>
      </c>
      <c r="G20" s="31">
        <f>F20*0.7</f>
        <v>1952.9999999999998</v>
      </c>
      <c r="H20" s="47" t="s">
        <v>73</v>
      </c>
      <c r="I20" s="55" t="s">
        <v>85</v>
      </c>
    </row>
    <row r="21" spans="1:9" ht="18.75" x14ac:dyDescent="0.3">
      <c r="A21" s="9" t="s">
        <v>64</v>
      </c>
      <c r="B21" s="40" t="s">
        <v>14</v>
      </c>
      <c r="C21" s="4" t="s">
        <v>8</v>
      </c>
      <c r="D21" s="4">
        <v>500000</v>
      </c>
      <c r="E21" s="4">
        <v>3</v>
      </c>
      <c r="F21" s="40">
        <v>2790</v>
      </c>
      <c r="G21" s="31">
        <f>F21*0.7</f>
        <v>1952.9999999999998</v>
      </c>
      <c r="H21" s="47" t="s">
        <v>73</v>
      </c>
      <c r="I21" s="55" t="s">
        <v>85</v>
      </c>
    </row>
    <row r="22" spans="1:9" ht="18.75" x14ac:dyDescent="0.3">
      <c r="A22" s="9" t="s">
        <v>65</v>
      </c>
      <c r="B22" s="40" t="s">
        <v>14</v>
      </c>
      <c r="C22" s="4" t="s">
        <v>8</v>
      </c>
      <c r="D22" s="4">
        <v>500000</v>
      </c>
      <c r="E22" s="4">
        <v>3</v>
      </c>
      <c r="F22" s="40">
        <v>2630</v>
      </c>
      <c r="G22" s="31">
        <f>F22*0.74</f>
        <v>1946.2</v>
      </c>
      <c r="H22" s="47" t="s">
        <v>24</v>
      </c>
      <c r="I22" s="55" t="s">
        <v>85</v>
      </c>
    </row>
    <row r="23" spans="1:9" ht="18.75" x14ac:dyDescent="0.3">
      <c r="A23" s="38" t="s">
        <v>22</v>
      </c>
      <c r="B23" s="40" t="s">
        <v>14</v>
      </c>
      <c r="C23" s="4" t="s">
        <v>8</v>
      </c>
      <c r="D23" s="4">
        <v>500000</v>
      </c>
      <c r="E23" s="4">
        <v>3</v>
      </c>
      <c r="F23" s="40">
        <v>2740</v>
      </c>
      <c r="G23" s="31">
        <f>F23*0.74</f>
        <v>2027.6</v>
      </c>
      <c r="H23" s="47" t="s">
        <v>23</v>
      </c>
      <c r="I23" s="55" t="s">
        <v>85</v>
      </c>
    </row>
    <row r="24" spans="1:9" ht="18.75" x14ac:dyDescent="0.3">
      <c r="A24" s="38" t="s">
        <v>66</v>
      </c>
      <c r="B24" s="40" t="s">
        <v>14</v>
      </c>
      <c r="C24" s="4" t="s">
        <v>8</v>
      </c>
      <c r="D24" s="4">
        <v>500000</v>
      </c>
      <c r="E24" s="4">
        <v>3</v>
      </c>
      <c r="F24" s="40">
        <v>2740</v>
      </c>
      <c r="G24" s="31">
        <f>F24*0.7</f>
        <v>1917.9999999999998</v>
      </c>
      <c r="H24" s="47" t="s">
        <v>73</v>
      </c>
      <c r="I24" s="55" t="s">
        <v>85</v>
      </c>
    </row>
    <row r="25" spans="1:9" ht="18.75" x14ac:dyDescent="0.3">
      <c r="A25" s="38" t="s">
        <v>12</v>
      </c>
      <c r="B25" s="40" t="s">
        <v>14</v>
      </c>
      <c r="C25" s="4" t="s">
        <v>18</v>
      </c>
      <c r="D25" s="4">
        <v>500000</v>
      </c>
      <c r="E25" s="4">
        <v>3</v>
      </c>
      <c r="F25" s="40">
        <v>2190</v>
      </c>
      <c r="G25" s="31">
        <f>F25*0.74</f>
        <v>1620.6</v>
      </c>
      <c r="H25" s="47" t="s">
        <v>23</v>
      </c>
      <c r="I25" s="55" t="s">
        <v>85</v>
      </c>
    </row>
    <row r="26" spans="1:9" ht="18.75" x14ac:dyDescent="0.3">
      <c r="A26" s="38" t="s">
        <v>13</v>
      </c>
      <c r="B26" s="40" t="s">
        <v>14</v>
      </c>
      <c r="C26" s="4" t="s">
        <v>8</v>
      </c>
      <c r="D26" s="4">
        <v>500000</v>
      </c>
      <c r="E26" s="4">
        <v>3</v>
      </c>
      <c r="F26" s="40">
        <v>1850</v>
      </c>
      <c r="G26" s="31">
        <f>F26*0.74</f>
        <v>1369</v>
      </c>
      <c r="H26" s="47" t="s">
        <v>23</v>
      </c>
      <c r="I26" s="55" t="s">
        <v>85</v>
      </c>
    </row>
    <row r="27" spans="1:9" ht="18.75" x14ac:dyDescent="0.3">
      <c r="A27" s="38" t="s">
        <v>67</v>
      </c>
      <c r="B27" s="40" t="s">
        <v>14</v>
      </c>
      <c r="C27" s="4" t="s">
        <v>8</v>
      </c>
      <c r="D27" s="4">
        <v>500000</v>
      </c>
      <c r="E27" s="4">
        <v>3</v>
      </c>
      <c r="F27" s="40">
        <v>2390</v>
      </c>
      <c r="G27" s="31">
        <f>F27*0.71</f>
        <v>1696.8999999999999</v>
      </c>
      <c r="H27" s="47" t="s">
        <v>23</v>
      </c>
      <c r="I27" s="55" t="s">
        <v>85</v>
      </c>
    </row>
    <row r="28" spans="1:9" ht="18.75" x14ac:dyDescent="0.3">
      <c r="A28" s="38" t="s">
        <v>68</v>
      </c>
      <c r="B28" s="40" t="s">
        <v>14</v>
      </c>
      <c r="C28" s="4" t="s">
        <v>8</v>
      </c>
      <c r="D28" s="4">
        <v>500000</v>
      </c>
      <c r="E28" s="4">
        <v>3</v>
      </c>
      <c r="F28" s="40">
        <v>2680</v>
      </c>
      <c r="G28" s="31">
        <f>F28*0.71</f>
        <v>1902.8</v>
      </c>
      <c r="H28" s="47" t="s">
        <v>24</v>
      </c>
      <c r="I28" s="55" t="s">
        <v>85</v>
      </c>
    </row>
    <row r="29" spans="1:9" ht="18.75" x14ac:dyDescent="0.3">
      <c r="A29" s="38" t="s">
        <v>69</v>
      </c>
      <c r="B29" s="40" t="s">
        <v>14</v>
      </c>
      <c r="C29" s="40" t="s">
        <v>8</v>
      </c>
      <c r="D29" s="40">
        <v>500000</v>
      </c>
      <c r="E29" s="40">
        <v>3</v>
      </c>
      <c r="F29" s="40">
        <v>2307</v>
      </c>
      <c r="G29" s="31">
        <f>F29*0.74</f>
        <v>1707.18</v>
      </c>
      <c r="H29" s="47" t="s">
        <v>23</v>
      </c>
      <c r="I29" s="55" t="s">
        <v>85</v>
      </c>
    </row>
    <row r="30" spans="1:9" ht="18.75" x14ac:dyDescent="0.3">
      <c r="A30" s="38" t="s">
        <v>19</v>
      </c>
      <c r="B30" s="40" t="s">
        <v>14</v>
      </c>
      <c r="C30" s="40" t="s">
        <v>8</v>
      </c>
      <c r="D30" s="40">
        <v>500000</v>
      </c>
      <c r="E30" s="40">
        <v>3</v>
      </c>
      <c r="F30" s="40">
        <v>2990</v>
      </c>
      <c r="G30" s="31">
        <f t="shared" ref="G30:G33" si="2">F30*0.74</f>
        <v>2212.6</v>
      </c>
      <c r="H30" s="47" t="s">
        <v>23</v>
      </c>
      <c r="I30" s="55" t="s">
        <v>85</v>
      </c>
    </row>
    <row r="31" spans="1:9" ht="18.75" x14ac:dyDescent="0.3">
      <c r="A31" s="44" t="s">
        <v>70</v>
      </c>
      <c r="B31" s="19" t="s">
        <v>14</v>
      </c>
      <c r="C31" s="40" t="s">
        <v>8</v>
      </c>
      <c r="D31" s="40">
        <v>500000</v>
      </c>
      <c r="E31" s="40">
        <v>3</v>
      </c>
      <c r="F31" s="19">
        <v>2740</v>
      </c>
      <c r="G31" s="31">
        <f t="shared" si="2"/>
        <v>2027.6</v>
      </c>
      <c r="H31" s="49" t="s">
        <v>24</v>
      </c>
      <c r="I31" s="55" t="s">
        <v>85</v>
      </c>
    </row>
    <row r="32" spans="1:9" ht="18.75" x14ac:dyDescent="0.3">
      <c r="A32" s="38" t="s">
        <v>71</v>
      </c>
      <c r="B32" s="40" t="s">
        <v>14</v>
      </c>
      <c r="C32" s="4" t="s">
        <v>8</v>
      </c>
      <c r="D32" s="4">
        <v>500000</v>
      </c>
      <c r="E32" s="4">
        <v>3</v>
      </c>
      <c r="F32" s="40">
        <v>2800</v>
      </c>
      <c r="G32" s="31">
        <f t="shared" si="2"/>
        <v>2072</v>
      </c>
      <c r="H32" s="47" t="s">
        <v>23</v>
      </c>
      <c r="I32" s="55" t="s">
        <v>85</v>
      </c>
    </row>
    <row r="33" spans="1:9" ht="19.5" thickBot="1" x14ac:dyDescent="0.35">
      <c r="A33" s="39" t="s">
        <v>72</v>
      </c>
      <c r="B33" s="41" t="s">
        <v>14</v>
      </c>
      <c r="C33" s="4" t="s">
        <v>8</v>
      </c>
      <c r="D33" s="4">
        <v>500000</v>
      </c>
      <c r="E33" s="4">
        <v>3</v>
      </c>
      <c r="F33" s="13">
        <v>2990</v>
      </c>
      <c r="G33" s="31">
        <f t="shared" si="2"/>
        <v>2212.6</v>
      </c>
      <c r="H33" s="48" t="s">
        <v>23</v>
      </c>
      <c r="I33" s="55" t="s">
        <v>85</v>
      </c>
    </row>
    <row r="34" spans="1:9" ht="18.75" x14ac:dyDescent="0.3">
      <c r="A34" s="37" t="s">
        <v>48</v>
      </c>
      <c r="B34" s="3" t="s">
        <v>10</v>
      </c>
      <c r="C34" s="3" t="s">
        <v>8</v>
      </c>
      <c r="D34" s="3">
        <v>500000</v>
      </c>
      <c r="E34" s="14">
        <v>3</v>
      </c>
      <c r="F34" s="3">
        <v>2525</v>
      </c>
      <c r="G34" s="61">
        <f t="shared" ref="G34:G48" si="3">F34*0.81</f>
        <v>2045.2500000000002</v>
      </c>
      <c r="H34" s="14" t="s">
        <v>23</v>
      </c>
      <c r="I34" s="55" t="s">
        <v>85</v>
      </c>
    </row>
    <row r="35" spans="1:9" ht="18.75" x14ac:dyDescent="0.3">
      <c r="A35" s="38" t="s">
        <v>30</v>
      </c>
      <c r="B35" s="40" t="s">
        <v>10</v>
      </c>
      <c r="C35" s="40" t="s">
        <v>8</v>
      </c>
      <c r="D35" s="40">
        <v>500000</v>
      </c>
      <c r="E35" s="47">
        <v>3</v>
      </c>
      <c r="F35" s="40">
        <v>2800</v>
      </c>
      <c r="G35" s="60">
        <f t="shared" si="3"/>
        <v>2268</v>
      </c>
      <c r="H35" s="47" t="s">
        <v>23</v>
      </c>
      <c r="I35" s="55" t="s">
        <v>85</v>
      </c>
    </row>
    <row r="36" spans="1:9" ht="18.75" x14ac:dyDescent="0.3">
      <c r="A36" s="38" t="s">
        <v>74</v>
      </c>
      <c r="B36" s="40" t="s">
        <v>10</v>
      </c>
      <c r="C36" s="40" t="s">
        <v>8</v>
      </c>
      <c r="D36" s="40">
        <v>500000</v>
      </c>
      <c r="E36" s="47">
        <v>3</v>
      </c>
      <c r="F36" s="40">
        <v>2725</v>
      </c>
      <c r="G36" s="60">
        <f t="shared" si="3"/>
        <v>2207.25</v>
      </c>
      <c r="H36" s="47" t="s">
        <v>23</v>
      </c>
      <c r="I36" s="55" t="s">
        <v>85</v>
      </c>
    </row>
    <row r="37" spans="1:9" ht="18.75" x14ac:dyDescent="0.3">
      <c r="A37" s="38" t="s">
        <v>49</v>
      </c>
      <c r="B37" s="40" t="s">
        <v>10</v>
      </c>
      <c r="C37" s="40" t="s">
        <v>8</v>
      </c>
      <c r="D37" s="40">
        <v>500000</v>
      </c>
      <c r="E37" s="47">
        <v>3</v>
      </c>
      <c r="F37" s="40">
        <v>2575</v>
      </c>
      <c r="G37" s="60">
        <f t="shared" si="3"/>
        <v>2085.75</v>
      </c>
      <c r="H37" s="47" t="s">
        <v>23</v>
      </c>
      <c r="I37" s="55" t="s">
        <v>85</v>
      </c>
    </row>
    <row r="38" spans="1:9" ht="18.75" x14ac:dyDescent="0.3">
      <c r="A38" s="44" t="s">
        <v>75</v>
      </c>
      <c r="B38" s="19" t="s">
        <v>10</v>
      </c>
      <c r="C38" s="19" t="s">
        <v>8</v>
      </c>
      <c r="D38" s="19">
        <v>500000</v>
      </c>
      <c r="E38" s="49">
        <v>3</v>
      </c>
      <c r="F38" s="40">
        <v>2970</v>
      </c>
      <c r="G38" s="60">
        <f t="shared" si="3"/>
        <v>2405.7000000000003</v>
      </c>
      <c r="H38" s="49" t="s">
        <v>23</v>
      </c>
      <c r="I38" s="55" t="s">
        <v>85</v>
      </c>
    </row>
    <row r="39" spans="1:9" ht="18.75" x14ac:dyDescent="0.3">
      <c r="A39" s="38" t="s">
        <v>76</v>
      </c>
      <c r="B39" s="40" t="s">
        <v>10</v>
      </c>
      <c r="C39" s="40" t="s">
        <v>8</v>
      </c>
      <c r="D39" s="40">
        <v>500000</v>
      </c>
      <c r="E39" s="47">
        <v>3</v>
      </c>
      <c r="F39" s="40">
        <v>2900</v>
      </c>
      <c r="G39" s="60">
        <f t="shared" si="3"/>
        <v>2349</v>
      </c>
      <c r="H39" s="47" t="s">
        <v>23</v>
      </c>
      <c r="I39" s="55" t="s">
        <v>85</v>
      </c>
    </row>
    <row r="40" spans="1:9" ht="18.75" x14ac:dyDescent="0.3">
      <c r="A40" s="38" t="s">
        <v>77</v>
      </c>
      <c r="B40" s="40" t="s">
        <v>10</v>
      </c>
      <c r="C40" s="40" t="s">
        <v>8</v>
      </c>
      <c r="D40" s="40">
        <v>500000</v>
      </c>
      <c r="E40" s="47">
        <v>3</v>
      </c>
      <c r="F40" s="40">
        <v>2875</v>
      </c>
      <c r="G40" s="60">
        <f t="shared" si="3"/>
        <v>2328.75</v>
      </c>
      <c r="H40" s="47" t="s">
        <v>23</v>
      </c>
      <c r="I40" s="55" t="s">
        <v>85</v>
      </c>
    </row>
    <row r="41" spans="1:9" ht="19.5" thickBot="1" x14ac:dyDescent="0.35">
      <c r="A41" s="45" t="s">
        <v>25</v>
      </c>
      <c r="B41" s="13" t="s">
        <v>10</v>
      </c>
      <c r="C41" s="13" t="s">
        <v>9</v>
      </c>
      <c r="D41" s="13">
        <v>700000</v>
      </c>
      <c r="E41" s="50">
        <v>2.14</v>
      </c>
      <c r="F41" s="41">
        <v>2150</v>
      </c>
      <c r="G41" s="62">
        <f t="shared" si="3"/>
        <v>1741.5000000000002</v>
      </c>
      <c r="H41" s="50" t="s">
        <v>23</v>
      </c>
      <c r="I41" s="55" t="s">
        <v>85</v>
      </c>
    </row>
    <row r="42" spans="1:9" ht="18.75" x14ac:dyDescent="0.3">
      <c r="A42" s="37" t="s">
        <v>78</v>
      </c>
      <c r="B42" s="3" t="s">
        <v>16</v>
      </c>
      <c r="C42" s="3" t="s">
        <v>8</v>
      </c>
      <c r="D42" s="3">
        <v>500000</v>
      </c>
      <c r="E42" s="3">
        <v>3</v>
      </c>
      <c r="F42" s="19">
        <v>2666</v>
      </c>
      <c r="G42" s="58">
        <f>F42*0.73</f>
        <v>1946.18</v>
      </c>
      <c r="H42" s="14" t="s">
        <v>23</v>
      </c>
      <c r="I42" s="55" t="s">
        <v>85</v>
      </c>
    </row>
    <row r="43" spans="1:9" ht="18.75" x14ac:dyDescent="0.3">
      <c r="A43" s="38" t="s">
        <v>17</v>
      </c>
      <c r="B43" s="40" t="s">
        <v>16</v>
      </c>
      <c r="C43" s="40" t="s">
        <v>8</v>
      </c>
      <c r="D43" s="40">
        <v>500000</v>
      </c>
      <c r="E43" s="40">
        <v>3</v>
      </c>
      <c r="F43" s="40">
        <v>2370</v>
      </c>
      <c r="G43" s="31">
        <f t="shared" ref="G43:G48" si="4">F43*0.73</f>
        <v>1730.1</v>
      </c>
      <c r="H43" s="47" t="s">
        <v>23</v>
      </c>
      <c r="I43" s="55" t="s">
        <v>85</v>
      </c>
    </row>
    <row r="44" spans="1:9" ht="18.75" x14ac:dyDescent="0.3">
      <c r="A44" s="38" t="s">
        <v>79</v>
      </c>
      <c r="B44" s="40" t="s">
        <v>16</v>
      </c>
      <c r="C44" s="40" t="s">
        <v>8</v>
      </c>
      <c r="D44" s="40">
        <v>500000</v>
      </c>
      <c r="E44" s="40">
        <v>3</v>
      </c>
      <c r="F44" s="40">
        <v>2533</v>
      </c>
      <c r="G44" s="31">
        <f t="shared" si="4"/>
        <v>1849.09</v>
      </c>
      <c r="H44" s="47" t="s">
        <v>24</v>
      </c>
      <c r="I44" s="55" t="s">
        <v>85</v>
      </c>
    </row>
    <row r="45" spans="1:9" ht="18.75" x14ac:dyDescent="0.3">
      <c r="A45" s="38" t="s">
        <v>80</v>
      </c>
      <c r="B45" s="40" t="s">
        <v>16</v>
      </c>
      <c r="C45" s="40" t="s">
        <v>8</v>
      </c>
      <c r="D45" s="40">
        <v>500000</v>
      </c>
      <c r="E45" s="40">
        <v>3</v>
      </c>
      <c r="F45" s="40">
        <v>2533</v>
      </c>
      <c r="G45" s="31">
        <f t="shared" si="4"/>
        <v>1849.09</v>
      </c>
      <c r="H45" s="47" t="s">
        <v>24</v>
      </c>
      <c r="I45" s="55" t="s">
        <v>85</v>
      </c>
    </row>
    <row r="46" spans="1:9" ht="18.75" x14ac:dyDescent="0.3">
      <c r="A46" s="38" t="s">
        <v>81</v>
      </c>
      <c r="B46" s="40" t="s">
        <v>16</v>
      </c>
      <c r="C46" s="40" t="s">
        <v>8</v>
      </c>
      <c r="D46" s="40">
        <v>500000</v>
      </c>
      <c r="E46" s="40">
        <v>3</v>
      </c>
      <c r="F46" s="40">
        <v>2545</v>
      </c>
      <c r="G46" s="31">
        <f t="shared" si="4"/>
        <v>1857.85</v>
      </c>
      <c r="H46" s="47" t="s">
        <v>24</v>
      </c>
      <c r="I46" s="55" t="s">
        <v>85</v>
      </c>
    </row>
    <row r="47" spans="1:9" ht="18.75" x14ac:dyDescent="0.3">
      <c r="A47" s="38" t="s">
        <v>21</v>
      </c>
      <c r="B47" s="40" t="s">
        <v>16</v>
      </c>
      <c r="C47" s="40" t="s">
        <v>8</v>
      </c>
      <c r="D47" s="40">
        <v>500000</v>
      </c>
      <c r="E47" s="40">
        <v>3</v>
      </c>
      <c r="F47" s="40">
        <v>2431</v>
      </c>
      <c r="G47" s="31">
        <f t="shared" si="4"/>
        <v>1774.6299999999999</v>
      </c>
      <c r="H47" s="47" t="s">
        <v>23</v>
      </c>
      <c r="I47" s="55" t="s">
        <v>85</v>
      </c>
    </row>
    <row r="48" spans="1:9" ht="19.5" thickBot="1" x14ac:dyDescent="0.35">
      <c r="A48" s="39" t="s">
        <v>82</v>
      </c>
      <c r="B48" s="41" t="s">
        <v>16</v>
      </c>
      <c r="C48" s="41" t="s">
        <v>9</v>
      </c>
      <c r="D48" s="41">
        <v>666666</v>
      </c>
      <c r="E48" s="41">
        <v>3</v>
      </c>
      <c r="F48" s="41">
        <v>1651</v>
      </c>
      <c r="G48" s="31">
        <f t="shared" si="4"/>
        <v>1205.23</v>
      </c>
      <c r="H48" s="48" t="s">
        <v>23</v>
      </c>
      <c r="I48" s="55" t="s">
        <v>85</v>
      </c>
    </row>
    <row r="49" spans="1:9" ht="18.75" x14ac:dyDescent="0.3">
      <c r="A49" s="37" t="s">
        <v>86</v>
      </c>
      <c r="B49" s="17" t="s">
        <v>37</v>
      </c>
      <c r="C49" s="2" t="s">
        <v>8</v>
      </c>
      <c r="D49" s="17">
        <v>500000</v>
      </c>
      <c r="E49" s="3">
        <v>3</v>
      </c>
      <c r="F49" s="17">
        <v>2890</v>
      </c>
      <c r="G49" s="32">
        <f t="shared" ref="G49:G54" si="5">F49*0.81</f>
        <v>2340.9</v>
      </c>
      <c r="H49" s="17" t="s">
        <v>23</v>
      </c>
      <c r="I49" s="55" t="s">
        <v>85</v>
      </c>
    </row>
    <row r="50" spans="1:9" ht="18.75" x14ac:dyDescent="0.3">
      <c r="A50" s="38" t="s">
        <v>41</v>
      </c>
      <c r="B50" s="15" t="s">
        <v>37</v>
      </c>
      <c r="C50" s="40" t="s">
        <v>8</v>
      </c>
      <c r="D50" s="15">
        <v>500000</v>
      </c>
      <c r="E50" s="40">
        <v>3</v>
      </c>
      <c r="F50" s="15">
        <v>2490</v>
      </c>
      <c r="G50" s="31">
        <f>F50*0.75</f>
        <v>1867.5</v>
      </c>
      <c r="H50" s="15" t="s">
        <v>23</v>
      </c>
      <c r="I50" s="55" t="s">
        <v>85</v>
      </c>
    </row>
    <row r="51" spans="1:9" ht="18.75" x14ac:dyDescent="0.3">
      <c r="A51" s="45" t="s">
        <v>51</v>
      </c>
      <c r="B51" s="16" t="s">
        <v>37</v>
      </c>
      <c r="C51" s="11" t="s">
        <v>8</v>
      </c>
      <c r="D51" s="16">
        <v>500000</v>
      </c>
      <c r="E51" s="13">
        <v>3</v>
      </c>
      <c r="F51" s="16">
        <v>2590</v>
      </c>
      <c r="G51" s="33">
        <f>F51*0.75</f>
        <v>1942.5</v>
      </c>
      <c r="H51" s="15" t="s">
        <v>23</v>
      </c>
      <c r="I51" s="55" t="s">
        <v>85</v>
      </c>
    </row>
    <row r="52" spans="1:9" ht="18.75" x14ac:dyDescent="0.3">
      <c r="A52" s="38" t="s">
        <v>40</v>
      </c>
      <c r="B52" s="15" t="s">
        <v>37</v>
      </c>
      <c r="C52" s="40" t="s">
        <v>8</v>
      </c>
      <c r="D52" s="15">
        <v>500000</v>
      </c>
      <c r="E52" s="40">
        <v>3</v>
      </c>
      <c r="F52" s="15">
        <v>2390</v>
      </c>
      <c r="G52" s="31">
        <f>F52*0.75</f>
        <v>1792.5</v>
      </c>
      <c r="H52" s="15" t="s">
        <v>23</v>
      </c>
      <c r="I52" s="55" t="s">
        <v>85</v>
      </c>
    </row>
    <row r="53" spans="1:9" ht="18.75" x14ac:dyDescent="0.3">
      <c r="A53" s="44" t="s">
        <v>52</v>
      </c>
      <c r="B53" s="57" t="s">
        <v>37</v>
      </c>
      <c r="C53" s="19" t="s">
        <v>8</v>
      </c>
      <c r="D53" s="57">
        <v>500000</v>
      </c>
      <c r="E53" s="19">
        <v>3</v>
      </c>
      <c r="F53" s="57">
        <v>2590</v>
      </c>
      <c r="G53" s="58">
        <f>F53*0.75</f>
        <v>1942.5</v>
      </c>
      <c r="H53" s="15" t="s">
        <v>23</v>
      </c>
      <c r="I53" s="55" t="s">
        <v>85</v>
      </c>
    </row>
    <row r="54" spans="1:9" ht="19.5" thickBot="1" x14ac:dyDescent="0.35">
      <c r="A54" s="38" t="s">
        <v>39</v>
      </c>
      <c r="B54" s="15" t="s">
        <v>37</v>
      </c>
      <c r="C54" s="40" t="s">
        <v>9</v>
      </c>
      <c r="D54" s="15">
        <v>700000</v>
      </c>
      <c r="E54" s="40">
        <v>3</v>
      </c>
      <c r="F54" s="15">
        <v>1690</v>
      </c>
      <c r="G54" s="31">
        <f>F54*0.75</f>
        <v>1267.5</v>
      </c>
      <c r="H54" s="15" t="s">
        <v>23</v>
      </c>
      <c r="I54" s="55" t="s">
        <v>85</v>
      </c>
    </row>
    <row r="55" spans="1:9" ht="18.75" x14ac:dyDescent="0.3">
      <c r="A55" s="20" t="s">
        <v>43</v>
      </c>
      <c r="B55" s="2" t="s">
        <v>38</v>
      </c>
      <c r="C55" s="17" t="s">
        <v>9</v>
      </c>
      <c r="D55" s="3">
        <v>700000</v>
      </c>
      <c r="E55" s="17">
        <v>5</v>
      </c>
      <c r="F55" s="3">
        <v>1350</v>
      </c>
      <c r="G55" s="34">
        <f>F55*0.72</f>
        <v>972</v>
      </c>
      <c r="H55" s="14" t="s">
        <v>45</v>
      </c>
      <c r="I55" s="44"/>
    </row>
    <row r="56" spans="1:9" ht="19.5" thickBot="1" x14ac:dyDescent="0.35">
      <c r="A56" s="21" t="s">
        <v>44</v>
      </c>
      <c r="B56" s="41" t="s">
        <v>38</v>
      </c>
      <c r="C56" s="18" t="s">
        <v>9</v>
      </c>
      <c r="D56" s="41">
        <v>700000</v>
      </c>
      <c r="E56" s="18">
        <v>5</v>
      </c>
      <c r="F56" s="41">
        <v>1650</v>
      </c>
      <c r="G56" s="35">
        <f>F56*0.72</f>
        <v>1188</v>
      </c>
      <c r="H56" s="48" t="s">
        <v>45</v>
      </c>
      <c r="I56" s="10"/>
    </row>
    <row r="57" spans="1:9" ht="19.5" thickBot="1" x14ac:dyDescent="0.35">
      <c r="A57" s="21" t="s">
        <v>89</v>
      </c>
      <c r="B57" s="5" t="s">
        <v>38</v>
      </c>
      <c r="C57" s="18" t="s">
        <v>9</v>
      </c>
      <c r="D57" s="5">
        <v>700000</v>
      </c>
      <c r="E57" s="18">
        <v>5</v>
      </c>
      <c r="F57" s="5">
        <v>1650</v>
      </c>
      <c r="G57" s="35">
        <f>F57*0.72</f>
        <v>1188</v>
      </c>
      <c r="H57" s="48" t="s">
        <v>45</v>
      </c>
      <c r="I57" s="39"/>
    </row>
    <row r="58" spans="1:9" x14ac:dyDescent="0.25">
      <c r="A58" s="8" t="s">
        <v>26</v>
      </c>
      <c r="B58" s="7"/>
      <c r="C58" s="7"/>
      <c r="D58" s="7"/>
      <c r="E58" s="7"/>
      <c r="F58" s="7"/>
      <c r="G58" s="7"/>
      <c r="H58" s="7"/>
    </row>
    <row r="59" spans="1:9" x14ac:dyDescent="0.25">
      <c r="A59" s="8" t="s">
        <v>27</v>
      </c>
      <c r="B59" s="7"/>
      <c r="C59" s="7"/>
      <c r="D59" s="7"/>
      <c r="E59" s="7"/>
      <c r="F59" s="7"/>
      <c r="G59" s="7"/>
      <c r="H59" s="7"/>
    </row>
    <row r="60" spans="1:9" x14ac:dyDescent="0.25">
      <c r="A60" s="8" t="s">
        <v>50</v>
      </c>
      <c r="B60" s="7"/>
      <c r="C60" s="7"/>
      <c r="D60" s="7"/>
      <c r="E60" s="7"/>
      <c r="F60" s="7"/>
      <c r="G60" s="7"/>
      <c r="H60" s="7"/>
    </row>
    <row r="61" spans="1:9" ht="18.75" x14ac:dyDescent="0.3">
      <c r="A61" s="36" t="s">
        <v>87</v>
      </c>
      <c r="B61" s="7"/>
      <c r="C61" s="7"/>
      <c r="D61" s="7"/>
      <c r="E61" s="7"/>
      <c r="F61" s="7"/>
      <c r="G61" s="7"/>
      <c r="H61" s="7"/>
    </row>
    <row r="62" spans="1:9" x14ac:dyDescent="0.25">
      <c r="A62" s="8" t="s">
        <v>28</v>
      </c>
      <c r="B62" s="7"/>
      <c r="C62" s="7"/>
      <c r="D62" s="7"/>
      <c r="E62" s="7"/>
      <c r="F62" s="7"/>
      <c r="G62" s="7"/>
      <c r="H62" s="7"/>
    </row>
    <row r="63" spans="1:9" x14ac:dyDescent="0.25">
      <c r="A63" s="8" t="s">
        <v>31</v>
      </c>
    </row>
    <row r="64" spans="1:9" x14ac:dyDescent="0.25">
      <c r="A64" s="8" t="s">
        <v>32</v>
      </c>
    </row>
    <row r="66" spans="1:1" x14ac:dyDescent="0.25">
      <c r="A66" t="s">
        <v>33</v>
      </c>
    </row>
    <row r="67" spans="1:1" x14ac:dyDescent="0.25">
      <c r="A67" t="s">
        <v>42</v>
      </c>
    </row>
    <row r="68" spans="1:1" x14ac:dyDescent="0.25">
      <c r="A68" t="s">
        <v>34</v>
      </c>
    </row>
    <row r="69" spans="1:1" x14ac:dyDescent="0.25">
      <c r="A69" t="s">
        <v>35</v>
      </c>
    </row>
  </sheetData>
  <pageMargins left="0.25" right="0.25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J5" sqref="J5"/>
    </sheetView>
  </sheetViews>
  <sheetFormatPr defaultRowHeight="15" x14ac:dyDescent="0.25"/>
  <cols>
    <col min="1" max="1" width="33.85546875" customWidth="1"/>
    <col min="4" max="4" width="42.7109375" customWidth="1"/>
    <col min="5" max="5" width="29.140625" customWidth="1"/>
  </cols>
  <sheetData>
    <row r="1" spans="1:5" ht="24" thickBot="1" x14ac:dyDescent="0.3">
      <c r="A1" s="22"/>
      <c r="B1" s="23"/>
      <c r="C1" s="23"/>
      <c r="D1" s="24"/>
      <c r="E1" s="25"/>
    </row>
    <row r="2" spans="1:5" ht="24" thickBot="1" x14ac:dyDescent="0.3">
      <c r="A2" s="26"/>
      <c r="B2" s="27"/>
      <c r="C2" s="27"/>
      <c r="D2" s="28"/>
      <c r="E2" s="29"/>
    </row>
    <row r="3" spans="1:5" ht="24" thickBot="1" x14ac:dyDescent="0.3">
      <c r="A3" s="26"/>
      <c r="B3" s="27"/>
      <c r="C3" s="27"/>
      <c r="D3" s="28"/>
      <c r="E3" s="29"/>
    </row>
    <row r="4" spans="1:5" ht="24" thickBot="1" x14ac:dyDescent="0.3">
      <c r="A4" s="26"/>
      <c r="B4" s="27"/>
      <c r="C4" s="27"/>
      <c r="D4" s="28"/>
      <c r="E4" s="29"/>
    </row>
  </sheetData>
  <pageMargins left="0.7" right="0.7" top="0.78740157499999996" bottom="0.78740157499999996" header="0.3" footer="0.3"/>
  <pageSetup paperSize="9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Koudelova</dc:creator>
  <cp:lastModifiedBy>Admin</cp:lastModifiedBy>
  <cp:lastPrinted>2016-05-11T16:07:19Z</cp:lastPrinted>
  <dcterms:created xsi:type="dcterms:W3CDTF">2013-05-21T18:57:22Z</dcterms:created>
  <dcterms:modified xsi:type="dcterms:W3CDTF">2018-05-16T12:37:10Z</dcterms:modified>
</cp:coreProperties>
</file>